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<sst xmlns="http://schemas.openxmlformats.org/spreadsheetml/2006/main" count="19" uniqueCount="18">
  <si>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int. rate</t>
  </si>
  <si>
    <t>lifetime</t>
  </si>
  <si>
    <t>Power Delivered</t>
  </si>
  <si>
    <t>Lev. Cost</t>
  </si>
  <si>
    <t>Cap. Cost</t>
  </si>
  <si>
    <t>Raw Cost</t>
  </si>
  <si>
    <t>Turbines</t>
  </si>
  <si>
    <t>(Megawatts)</t>
  </si>
  <si>
    <t>capacity</t>
  </si>
  <si>
    <t>Number</t>
  </si>
  <si>
    <t>Reliabiliity</t>
  </si>
  <si>
    <t>cents kwh</t>
  </si>
  <si>
    <t>billions</t>
  </si>
  <si>
    <t>yrs</t>
  </si>
  <si>
    <t>%</t>
  </si>
  <si>
    <t>Turbine</t>
  </si>
  <si>
    <t>Capacity</t>
  </si>
  <si>
    <t>off-shore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</si>
</sst>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0.000"/>
    <numFmt numFmtId="167" formatCode="0.E+00"/>
    <numFmt numFmtId="168" formatCode="_(&quot;$&quot;* #,##0.0_);_(&quot;$&quot;* \(#,##0.0\);_(&quot;$&quot;* &quot;-&quot;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9" fontId="3" fillId="33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9" fontId="22" fillId="33" borderId="0" xfId="0" applyNumberFormat="1" applyFont="1" applyFill="1" applyAlignment="1">
      <alignment/>
    </xf>
    <xf numFmtId="168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0" fillId="0" borderId="0" xfId="0" applyFont="1" applyAlignment="1">
      <alignment/>
    </xf>
    <xf numFmtId="44" fontId="22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2" max="2" width="13.57421875" style="0" customWidth="1"/>
    <col min="3" max="3" width="8.57421875" style="0" customWidth="1"/>
    <col min="4" max="4" width="11.00390625" style="0" customWidth="1"/>
    <col min="5" max="5" width="8.00390625" style="0" customWidth="1"/>
    <col min="6" max="6" width="9.140625" style="4" customWidth="1"/>
    <col min="7" max="7" width="13.140625" style="2" customWidth="1"/>
    <col min="8" max="8" width="13.57421875" style="2" customWidth="1"/>
    <col min="9" max="9" width="14.8515625" style="0" customWidth="1"/>
    <col min="10" max="10" width="9.7109375" style="3" customWidth="1"/>
  </cols>
  <sheetData>
    <row r="1" spans="2:10" ht="12.75">
      <c r="B1" s="9" t="s">
        <v>15</v>
      </c>
      <c r="C1" s="9" t="s">
        <v>6</v>
      </c>
      <c r="D1" s="9" t="s">
        <v>8</v>
      </c>
      <c r="E1" s="9" t="s">
        <v>1</v>
      </c>
      <c r="F1" s="10" t="s">
        <v>0</v>
      </c>
      <c r="G1" s="11" t="s">
        <v>5</v>
      </c>
      <c r="H1" s="11" t="s">
        <v>4</v>
      </c>
      <c r="I1" s="12" t="s">
        <v>2</v>
      </c>
      <c r="J1" s="13" t="s">
        <v>3</v>
      </c>
    </row>
    <row r="2" spans="2:10" ht="12.75">
      <c r="B2" s="9" t="s">
        <v>16</v>
      </c>
      <c r="C2" s="9" t="s">
        <v>9</v>
      </c>
      <c r="D2" s="9" t="s">
        <v>10</v>
      </c>
      <c r="E2" s="9" t="s">
        <v>13</v>
      </c>
      <c r="F2" s="10" t="s">
        <v>14</v>
      </c>
      <c r="G2" s="11" t="s">
        <v>12</v>
      </c>
      <c r="H2" s="11" t="s">
        <v>12</v>
      </c>
      <c r="I2" s="14" t="s">
        <v>7</v>
      </c>
      <c r="J2" s="13" t="s">
        <v>11</v>
      </c>
    </row>
    <row r="3" spans="1:12" ht="24.75" customHeight="1">
      <c r="A3">
        <v>1985</v>
      </c>
      <c r="B3" s="15">
        <v>200</v>
      </c>
      <c r="C3" s="15">
        <v>1000</v>
      </c>
      <c r="D3" s="15">
        <v>0.33</v>
      </c>
      <c r="E3" s="15">
        <v>20</v>
      </c>
      <c r="F3" s="16">
        <v>0.05</v>
      </c>
      <c r="G3" s="17">
        <f>((1500/B3)^(0.4))*(1200*(B3)*C3+(30000000)*30*(C3/2000)^0.33)/1000000000</f>
        <v>2.140299746110294</v>
      </c>
      <c r="H3" s="17">
        <f>PMT(F3/12,E3*12,G3)*-(E3*12)</f>
        <v>3.3900074426146642</v>
      </c>
      <c r="I3" s="18">
        <f>((B3*C3)/1000)*D3</f>
        <v>66</v>
      </c>
      <c r="J3" s="19">
        <f>((H3/(I3*365*24*E3)))*(100000000)</f>
        <v>29.31720840783403</v>
      </c>
      <c r="L3">
        <f>Sheet2!B4</f>
        <v>0</v>
      </c>
    </row>
    <row r="4" spans="1:11" ht="24.75" customHeight="1">
      <c r="A4">
        <v>1995</v>
      </c>
      <c r="B4" s="15"/>
      <c r="C4" s="15"/>
      <c r="D4" s="15"/>
      <c r="E4" s="15"/>
      <c r="F4" s="16"/>
      <c r="G4" s="17" t="e">
        <f>((1500/B4)^(0.4))*(1200*(B4)*C4+(30000000)*30*(C4/2000)^0.33)/1000000000</f>
        <v>#DIV/0!</v>
      </c>
      <c r="H4" s="17" t="e">
        <f>PMT(F4/12,E4*12,G4)*-(E4*12)</f>
        <v>#DIV/0!</v>
      </c>
      <c r="I4" s="18">
        <f>((B4*C4)/1000)*D4</f>
        <v>0</v>
      </c>
      <c r="J4" s="19" t="e">
        <f>((H4/(I4*365*24*E4)))*(100000000)</f>
        <v>#DIV/0!</v>
      </c>
      <c r="K4" s="22"/>
    </row>
    <row r="5" spans="1:11" ht="24.75" customHeight="1">
      <c r="A5">
        <v>2005</v>
      </c>
      <c r="B5" s="15"/>
      <c r="C5" s="15"/>
      <c r="D5" s="15"/>
      <c r="E5" s="15"/>
      <c r="F5" s="16"/>
      <c r="G5" s="17" t="e">
        <f>((1500/B5)^(0.4))*(1200*(B5)*C5+(30000000)*30*(C5/2000)^0.33)/1000000000</f>
        <v>#DIV/0!</v>
      </c>
      <c r="H5" s="17" t="e">
        <f>PMT(F5/12,E5*12,G5)*-(E5*12)</f>
        <v>#DIV/0!</v>
      </c>
      <c r="I5" s="18">
        <f>((B5*C5)/1000)*D5</f>
        <v>0</v>
      </c>
      <c r="J5" s="19" t="e">
        <f>((H5/(I5*365*24*E5)))*(100000000)</f>
        <v>#DIV/0!</v>
      </c>
      <c r="K5" s="22"/>
    </row>
    <row r="6" spans="1:11" ht="24.75" customHeight="1">
      <c r="A6">
        <v>2015</v>
      </c>
      <c r="B6" s="15"/>
      <c r="C6" s="15"/>
      <c r="D6" s="15"/>
      <c r="E6" s="15"/>
      <c r="F6" s="16"/>
      <c r="G6" s="17" t="e">
        <f>((1500/B6)^(0.4))*(1200*(B6)*C6+(30000000)*30*(C6/2000)^0.33)/1000000000</f>
        <v>#DIV/0!</v>
      </c>
      <c r="H6" s="17" t="e">
        <f>PMT(F6/12,E6*12,G6)*-(E6*12)</f>
        <v>#DIV/0!</v>
      </c>
      <c r="I6" s="18">
        <f>((B6*C6)/1000)*D6</f>
        <v>0</v>
      </c>
      <c r="J6" s="19" t="e">
        <f>((H6/(I6*365*24*E6)))*(100000000)</f>
        <v>#DIV/0!</v>
      </c>
      <c r="K6" s="22"/>
    </row>
    <row r="7" spans="1:11" ht="24.75" customHeight="1">
      <c r="A7" s="20" t="s">
        <v>17</v>
      </c>
      <c r="B7" s="15"/>
      <c r="C7" s="15"/>
      <c r="D7" s="15"/>
      <c r="E7" s="15"/>
      <c r="F7" s="16"/>
      <c r="G7" s="21" t="e">
        <f>((1500/B7)^(0.4))*(1200*(B7)*C7+(30000000)*30*(C7/2000)^0.33)/1000000000</f>
        <v>#DIV/0!</v>
      </c>
      <c r="H7" s="21" t="e">
        <f>PMT(F7/12,E7*12,G7)*-(E7*12)</f>
        <v>#DIV/0!</v>
      </c>
      <c r="I7" s="18">
        <f>((B7*C7)/1000)*D7</f>
        <v>0</v>
      </c>
      <c r="J7" s="19" t="e">
        <f>((H7/(I7*365*24*E7)))*(100000000)</f>
        <v>#DIV/0!</v>
      </c>
      <c r="K7" s="22"/>
    </row>
    <row r="8" spans="2:11" ht="24.75" customHeight="1">
      <c r="B8" s="15"/>
      <c r="C8" s="15"/>
      <c r="D8" s="15"/>
      <c r="E8" s="15"/>
      <c r="F8" s="16"/>
      <c r="G8" s="21"/>
      <c r="H8" s="21"/>
      <c r="I8" s="18"/>
      <c r="J8" s="19"/>
      <c r="K8" s="22"/>
    </row>
    <row r="9" spans="2:9" ht="24.75" customHeight="1">
      <c r="B9" s="7"/>
      <c r="C9" s="7"/>
      <c r="D9" s="7"/>
      <c r="E9" s="7"/>
      <c r="F9" s="8"/>
      <c r="G9" s="5"/>
      <c r="H9" s="5"/>
      <c r="I9" s="2"/>
    </row>
    <row r="10" spans="2:9" ht="24.75" customHeight="1">
      <c r="B10" s="7"/>
      <c r="C10" s="7"/>
      <c r="D10" s="7"/>
      <c r="E10" s="7"/>
      <c r="F10" s="8"/>
      <c r="G10" s="5"/>
      <c r="H10" s="5"/>
      <c r="I10" s="2"/>
    </row>
    <row r="11" spans="2:9" ht="24.75" customHeight="1">
      <c r="B11" s="7"/>
      <c r="C11" s="7"/>
      <c r="D11" s="7"/>
      <c r="E11" s="7"/>
      <c r="F11" s="8"/>
      <c r="G11" s="5"/>
      <c r="H11" s="5"/>
      <c r="I11" s="2"/>
    </row>
    <row r="12" spans="2:9" ht="24.75" customHeight="1">
      <c r="B12" s="7"/>
      <c r="C12" s="7"/>
      <c r="D12" s="7"/>
      <c r="E12" s="7"/>
      <c r="F12" s="8"/>
      <c r="G12" s="5"/>
      <c r="H12" s="5"/>
      <c r="I12" s="2"/>
    </row>
    <row r="13" spans="2:9" ht="12.75">
      <c r="B13" s="7"/>
      <c r="C13" s="7"/>
      <c r="D13" s="7"/>
      <c r="E13" s="7"/>
      <c r="F13" s="8"/>
      <c r="G13" s="5"/>
      <c r="H13" s="5"/>
      <c r="I13" s="2"/>
    </row>
    <row r="14" spans="2:9" ht="12.75">
      <c r="B14" s="7"/>
      <c r="C14" s="7"/>
      <c r="D14" s="7"/>
      <c r="E14" s="7"/>
      <c r="F14" s="8"/>
      <c r="G14" s="5"/>
      <c r="H14" s="5"/>
      <c r="I14" s="2"/>
    </row>
    <row r="15" spans="7:8" ht="12.75">
      <c r="G15" s="6"/>
      <c r="H15" s="6"/>
    </row>
    <row r="16" spans="7:8" ht="12.75">
      <c r="G16" s="6"/>
      <c r="H16" s="6"/>
    </row>
    <row r="17" spans="7:8" ht="12.75">
      <c r="G17" s="6"/>
      <c r="H17" s="6"/>
    </row>
    <row r="18" spans="7:8" ht="12.75">
      <c r="G18" s="6"/>
      <c r="H18" s="6"/>
    </row>
    <row r="19" spans="7:8" ht="12.75">
      <c r="G19" s="6"/>
      <c r="H1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7.7109375" style="0" bestFit="1" customWidth="1"/>
    <col min="2" max="2" width="10.28125" style="0" bestFit="1" customWidth="1"/>
    <col min="7" max="7" width="11.00390625" style="0" bestFit="1" customWidth="1"/>
  </cols>
  <sheetData>
    <row r="1" spans="1:2" ht="12.75">
      <c r="A1" s="1"/>
      <c r="B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Nuts</dc:creator>
  <cp:keywords/>
  <dc:description/>
  <cp:lastModifiedBy>Dr. Nuts</cp:lastModifiedBy>
  <cp:lastPrinted>2013-10-29T19:58:19Z</cp:lastPrinted>
  <dcterms:created xsi:type="dcterms:W3CDTF">2004-04-26T15:48:47Z</dcterms:created>
  <dcterms:modified xsi:type="dcterms:W3CDTF">2013-10-29T20:06:05Z</dcterms:modified>
  <cp:category/>
  <cp:version/>
  <cp:contentType/>
  <cp:contentStatus/>
</cp:coreProperties>
</file>