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<sst xmlns="http://schemas.openxmlformats.org/spreadsheetml/2006/main" count="51" uniqueCount="27">
  <si>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t</t>
  </si>
  <si>
    <t>School year</t>
  </si>
  <si>
    <t>Semester</t>
  </si>
  <si>
    <t>Date</t>
  </si>
  <si>
    <t>Full-time</t>
  </si>
  <si>
    <t>Part-time</t>
  </si>
  <si>
    <t>Total</t>
  </si>
  <si>
    <t>1987-88</t>
  </si>
  <si>
    <t>Fall</t>
  </si>
  <si>
    <t>Spring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</si>
  <si>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</si>
  <si>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</si>
  <si>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</si>
  <si>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</si>
  <si>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</si>
  <si>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</si>
  <si>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</si>
  <si>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</si>
  <si>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</si>
  <si>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</si>
  <si>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</si>
  <si>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</si>
  <si>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MA</t>
  </si>
  <si>
    <t>Exp Smoothing</t>
  </si>
  <si>
    <t>difference</t>
  </si>
  <si>
    <t>root of column J</t>
  </si>
  <si>
    <t>M/N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</si>
</sst>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0" borderId="0" xfId="0" applyNumberFormat="1" applyFont="1" applyAlignment="1">
      <alignment horizontal="center"/>
    </xf>
    <xf numFmtId="43" fontId="0" fillId="0" borderId="0" xfId="42" applyNumberFormat="1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9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575"/>
          <c:w val="0.9645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v>Moving Average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Sheet1!$A$4:$A$29</c:f>
              <c:numCache/>
            </c:numRef>
          </c:xVal>
          <c:yVal>
            <c:numRef>
              <c:f>Sheet1!$J$4:$J$26</c:f>
              <c:numCache/>
            </c:numRef>
          </c:yVal>
          <c:smooth val="0"/>
        </c:ser>
        <c:ser>
          <c:idx val="1"/>
          <c:order val="1"/>
          <c:tx>
            <c:v>EXP Smoothing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Sheet1!$A$4:$A$29</c:f>
              <c:numCache/>
            </c:numRef>
          </c:xVal>
          <c:yVal>
            <c:numRef>
              <c:f>Sheet1!$K$4:$K$27</c:f>
              <c:numCache/>
            </c:numRef>
          </c:yVal>
          <c:smooth val="0"/>
        </c:ser>
        <c:axId val="37799745"/>
        <c:axId val="4653386"/>
      </c:scatterChart>
      <c:val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 val="autoZero"/>
        <c:crossBetween val="midCat"/>
        <c:dispUnits/>
      </c:valAx>
      <c:valAx>
        <c:axId val="4653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9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0855"/>
          <c:w val="0.138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11</xdr:row>
      <xdr:rowOff>9525</xdr:rowOff>
    </xdr:from>
    <xdr:to>
      <xdr:col>18</xdr:col>
      <xdr:colOff>381000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886325" y="1828800"/>
        <a:ext cx="81248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2" max="2" width="11.8515625" style="0" bestFit="1" customWidth="1"/>
    <col min="3" max="3" width="9.57421875" style="0" bestFit="1" customWidth="1"/>
    <col min="8" max="8" width="10.28125" style="0" bestFit="1" customWidth="1"/>
    <col min="10" max="10" width="14.140625" style="0" bestFit="1" customWidth="1"/>
    <col min="11" max="11" width="15.140625" style="15" customWidth="1"/>
    <col min="13" max="13" width="12.00390625" style="14" bestFit="1" customWidth="1"/>
    <col min="14" max="14" width="15.8515625" style="14" bestFit="1" customWidth="1"/>
    <col min="15" max="17" width="9.140625" style="14" customWidth="1"/>
  </cols>
  <sheetData>
    <row r="1" ht="15.75">
      <c r="K1" s="18">
        <v>0.8</v>
      </c>
    </row>
    <row r="3" spans="1:1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/>
      <c r="J3" s="1" t="s">
        <v>22</v>
      </c>
      <c r="K3" s="16" t="s">
        <v>23</v>
      </c>
      <c r="M3" s="17" t="s">
        <v>24</v>
      </c>
      <c r="N3" s="17" t="s">
        <v>25</v>
      </c>
      <c r="O3" s="17" t="s">
        <v>26</v>
      </c>
    </row>
    <row r="4" spans="1:15" ht="12.75">
      <c r="A4" s="4">
        <v>1</v>
      </c>
      <c r="B4" s="4" t="s">
        <v>7</v>
      </c>
      <c r="C4" s="4" t="s">
        <v>8</v>
      </c>
      <c r="D4" s="5">
        <v>32020</v>
      </c>
      <c r="E4" s="6">
        <v>14186</v>
      </c>
      <c r="F4" s="6">
        <v>3863</v>
      </c>
      <c r="G4" s="6">
        <f aca="true" t="shared" si="0" ref="G4:G25">E4+F4</f>
        <v>18049</v>
      </c>
      <c r="H4" s="7"/>
      <c r="J4" t="e">
        <v>#N/A</v>
      </c>
      <c r="K4" s="15" t="e">
        <v>#N/A</v>
      </c>
      <c r="M4" s="14" t="e">
        <f>ABS(J4-K4)</f>
        <v>#N/A</v>
      </c>
      <c r="N4" s="14" t="e">
        <f>SQRT(J4)</f>
        <v>#N/A</v>
      </c>
      <c r="O4" s="14" t="e">
        <f>M4/N4</f>
        <v>#N/A</v>
      </c>
    </row>
    <row r="5" spans="1:15" ht="12.75">
      <c r="A5" s="4">
        <f>+A4+1</f>
        <v>2</v>
      </c>
      <c r="B5" s="4"/>
      <c r="C5" s="4" t="s">
        <v>9</v>
      </c>
      <c r="D5" s="5">
        <v>32143</v>
      </c>
      <c r="E5" s="6">
        <v>13821</v>
      </c>
      <c r="F5" s="6">
        <v>4095</v>
      </c>
      <c r="G5" s="6">
        <f t="shared" si="0"/>
        <v>17916</v>
      </c>
      <c r="H5" s="12"/>
      <c r="J5" t="e">
        <v>#N/A</v>
      </c>
      <c r="K5" s="15">
        <f>G4</f>
        <v>18049</v>
      </c>
      <c r="M5" s="14" t="e">
        <f aca="true" t="shared" si="1" ref="M5:M26">ABS(J5-K5)</f>
        <v>#N/A</v>
      </c>
      <c r="N5" s="14" t="e">
        <f aca="true" t="shared" si="2" ref="N5:N26">SQRT(J5)</f>
        <v>#N/A</v>
      </c>
      <c r="O5" s="14" t="e">
        <f aca="true" t="shared" si="3" ref="O5:O26">M5/N5</f>
        <v>#N/A</v>
      </c>
    </row>
    <row r="6" spans="1:15" ht="12.75">
      <c r="A6" s="4">
        <f aca="true" t="shared" si="4" ref="A6:A29">+A5+1</f>
        <v>3</v>
      </c>
      <c r="B6" s="4" t="s">
        <v>10</v>
      </c>
      <c r="C6" s="4" t="s">
        <v>8</v>
      </c>
      <c r="D6" s="5">
        <f>+D4+365</f>
        <v>32385</v>
      </c>
      <c r="E6" s="6">
        <v>15138</v>
      </c>
      <c r="F6" s="6">
        <v>4163</v>
      </c>
      <c r="G6" s="6">
        <f t="shared" si="0"/>
        <v>19301</v>
      </c>
      <c r="H6" s="12"/>
      <c r="J6" s="13">
        <f aca="true" t="shared" si="5" ref="J6:J26">AVERAGE(G4:G6)</f>
        <v>18422</v>
      </c>
      <c r="K6" s="15">
        <f>$K$1*G5+(1-$K$1)*K5</f>
        <v>17942.6</v>
      </c>
      <c r="M6" s="14">
        <f t="shared" si="1"/>
        <v>479.40000000000146</v>
      </c>
      <c r="N6" s="14">
        <f t="shared" si="2"/>
        <v>135.7276685130928</v>
      </c>
      <c r="O6" s="14">
        <f t="shared" si="3"/>
        <v>3.5320727545965083</v>
      </c>
    </row>
    <row r="7" spans="1:15" ht="12.75">
      <c r="A7" s="4">
        <f t="shared" si="4"/>
        <v>4</v>
      </c>
      <c r="B7" s="4"/>
      <c r="C7" s="4" t="s">
        <v>9</v>
      </c>
      <c r="D7" s="5">
        <v>32509</v>
      </c>
      <c r="E7" s="6">
        <v>14022</v>
      </c>
      <c r="F7" s="6">
        <v>3816</v>
      </c>
      <c r="G7" s="6">
        <f t="shared" si="0"/>
        <v>17838</v>
      </c>
      <c r="H7" s="12"/>
      <c r="J7" s="13">
        <f t="shared" si="5"/>
        <v>18351.666666666668</v>
      </c>
      <c r="K7" s="15">
        <f aca="true" t="shared" si="6" ref="K7:K26">$K$1*G6+(1-$K$1)*K6</f>
        <v>19029.32</v>
      </c>
      <c r="M7" s="14">
        <f t="shared" si="1"/>
        <v>677.6533333333318</v>
      </c>
      <c r="N7" s="14">
        <f t="shared" si="2"/>
        <v>135.46832348068187</v>
      </c>
      <c r="O7" s="14">
        <f t="shared" si="3"/>
        <v>5.002301024489809</v>
      </c>
    </row>
    <row r="8" spans="1:15" ht="12.75">
      <c r="A8" s="4">
        <f t="shared" si="4"/>
        <v>5</v>
      </c>
      <c r="B8" s="4" t="s">
        <v>11</v>
      </c>
      <c r="C8" s="4" t="s">
        <v>8</v>
      </c>
      <c r="D8" s="5">
        <f>+D6+365</f>
        <v>32750</v>
      </c>
      <c r="E8" s="6">
        <v>16261</v>
      </c>
      <c r="F8" s="6">
        <v>3849</v>
      </c>
      <c r="G8" s="6">
        <f t="shared" si="0"/>
        <v>20110</v>
      </c>
      <c r="H8" s="12"/>
      <c r="J8" s="13">
        <f t="shared" si="5"/>
        <v>19083</v>
      </c>
      <c r="K8" s="15">
        <f t="shared" si="6"/>
        <v>18076.264</v>
      </c>
      <c r="M8" s="14">
        <f t="shared" si="1"/>
        <v>1006.7360000000008</v>
      </c>
      <c r="N8" s="14">
        <f t="shared" si="2"/>
        <v>138.14123207789916</v>
      </c>
      <c r="O8" s="14">
        <f t="shared" si="3"/>
        <v>7.287729990943563</v>
      </c>
    </row>
    <row r="9" spans="1:15" ht="12.75">
      <c r="A9" s="4">
        <f t="shared" si="4"/>
        <v>6</v>
      </c>
      <c r="B9" s="4"/>
      <c r="C9" s="4" t="s">
        <v>9</v>
      </c>
      <c r="D9" s="5">
        <v>32874</v>
      </c>
      <c r="E9" s="6">
        <v>15057</v>
      </c>
      <c r="F9" s="6">
        <v>3989</v>
      </c>
      <c r="G9" s="6">
        <f t="shared" si="0"/>
        <v>19046</v>
      </c>
      <c r="H9" s="12"/>
      <c r="J9" s="13">
        <f t="shared" si="5"/>
        <v>18998</v>
      </c>
      <c r="K9" s="15">
        <f t="shared" si="6"/>
        <v>19703.2528</v>
      </c>
      <c r="M9" s="14">
        <f t="shared" si="1"/>
        <v>705.2527999999984</v>
      </c>
      <c r="N9" s="14">
        <f t="shared" si="2"/>
        <v>137.83323256747627</v>
      </c>
      <c r="O9" s="14">
        <f t="shared" si="3"/>
        <v>5.116710874895442</v>
      </c>
    </row>
    <row r="10" spans="1:15" ht="12.75">
      <c r="A10" s="4">
        <f t="shared" si="4"/>
        <v>7</v>
      </c>
      <c r="B10" s="4" t="s">
        <v>12</v>
      </c>
      <c r="C10" s="4" t="s">
        <v>8</v>
      </c>
      <c r="D10" s="5">
        <f>+D8+365</f>
        <v>33115</v>
      </c>
      <c r="E10" s="6">
        <v>16811</v>
      </c>
      <c r="F10" s="6">
        <v>4326</v>
      </c>
      <c r="G10" s="6">
        <f t="shared" si="0"/>
        <v>21137</v>
      </c>
      <c r="H10" s="12"/>
      <c r="J10" s="13">
        <f t="shared" si="5"/>
        <v>20097.666666666668</v>
      </c>
      <c r="K10" s="15">
        <f t="shared" si="6"/>
        <v>19177.45056</v>
      </c>
      <c r="M10" s="14">
        <f t="shared" si="1"/>
        <v>920.2161066666667</v>
      </c>
      <c r="N10" s="14">
        <f t="shared" si="2"/>
        <v>141.76623951656003</v>
      </c>
      <c r="O10" s="14">
        <f t="shared" si="3"/>
        <v>6.49108073829647</v>
      </c>
    </row>
    <row r="11" spans="1:15" ht="12.75">
      <c r="A11" s="4">
        <f t="shared" si="4"/>
        <v>8</v>
      </c>
      <c r="B11" s="4"/>
      <c r="C11" s="4" t="s">
        <v>9</v>
      </c>
      <c r="D11" s="5">
        <v>33239</v>
      </c>
      <c r="E11" s="6">
        <v>15366</v>
      </c>
      <c r="F11" s="6">
        <v>3542</v>
      </c>
      <c r="G11" s="6">
        <f t="shared" si="0"/>
        <v>18908</v>
      </c>
      <c r="H11" s="12"/>
      <c r="J11" s="13">
        <f t="shared" si="5"/>
        <v>19697</v>
      </c>
      <c r="K11" s="15">
        <f t="shared" si="6"/>
        <v>20745.090112</v>
      </c>
      <c r="M11" s="14">
        <f t="shared" si="1"/>
        <v>1048.0901120000017</v>
      </c>
      <c r="N11" s="14">
        <f t="shared" si="2"/>
        <v>140.34600101178515</v>
      </c>
      <c r="O11" s="14">
        <f t="shared" si="3"/>
        <v>7.467901503741396</v>
      </c>
    </row>
    <row r="12" spans="1:15" ht="12.75">
      <c r="A12" s="4">
        <f t="shared" si="4"/>
        <v>9</v>
      </c>
      <c r="B12" s="4" t="s">
        <v>13</v>
      </c>
      <c r="C12" s="4" t="s">
        <v>8</v>
      </c>
      <c r="D12" s="5">
        <f>+D10+365</f>
        <v>33480</v>
      </c>
      <c r="E12" s="6">
        <v>17019</v>
      </c>
      <c r="F12" s="6">
        <v>4488</v>
      </c>
      <c r="G12" s="6">
        <f t="shared" si="0"/>
        <v>21507</v>
      </c>
      <c r="H12" s="12"/>
      <c r="J12" s="13">
        <f t="shared" si="5"/>
        <v>20517.333333333332</v>
      </c>
      <c r="K12" s="15">
        <f t="shared" si="6"/>
        <v>19275.4180224</v>
      </c>
      <c r="M12" s="14">
        <f t="shared" si="1"/>
        <v>1241.915310933331</v>
      </c>
      <c r="N12" s="14">
        <f t="shared" si="2"/>
        <v>143.23872846871174</v>
      </c>
      <c r="O12" s="14">
        <f t="shared" si="3"/>
        <v>8.670248083112579</v>
      </c>
    </row>
    <row r="13" spans="1:15" ht="12.75">
      <c r="A13" s="4">
        <f t="shared" si="4"/>
        <v>10</v>
      </c>
      <c r="B13" s="4"/>
      <c r="C13" s="4" t="s">
        <v>9</v>
      </c>
      <c r="D13" s="5">
        <v>33604</v>
      </c>
      <c r="E13" s="6">
        <v>15667</v>
      </c>
      <c r="F13" s="6">
        <v>4108</v>
      </c>
      <c r="G13" s="6">
        <f t="shared" si="0"/>
        <v>19775</v>
      </c>
      <c r="H13" s="12"/>
      <c r="J13" s="13">
        <f t="shared" si="5"/>
        <v>20063.333333333332</v>
      </c>
      <c r="K13" s="15">
        <f t="shared" si="6"/>
        <v>21060.68360448</v>
      </c>
      <c r="M13" s="14">
        <f t="shared" si="1"/>
        <v>997.3502711466681</v>
      </c>
      <c r="N13" s="14">
        <f t="shared" si="2"/>
        <v>141.6450963970632</v>
      </c>
      <c r="O13" s="14">
        <f t="shared" si="3"/>
        <v>7.041191657993369</v>
      </c>
    </row>
    <row r="14" spans="1:15" ht="12.75">
      <c r="A14" s="4">
        <f t="shared" si="4"/>
        <v>11</v>
      </c>
      <c r="B14" s="8" t="s">
        <v>14</v>
      </c>
      <c r="C14" s="8" t="s">
        <v>8</v>
      </c>
      <c r="D14" s="5">
        <f>+D12+365</f>
        <v>33845</v>
      </c>
      <c r="E14" s="9">
        <v>16943</v>
      </c>
      <c r="F14" s="9">
        <v>4279</v>
      </c>
      <c r="G14" s="6">
        <f t="shared" si="0"/>
        <v>21222</v>
      </c>
      <c r="H14" s="12"/>
      <c r="J14" s="13">
        <f t="shared" si="5"/>
        <v>20834.666666666668</v>
      </c>
      <c r="K14" s="15">
        <f t="shared" si="6"/>
        <v>20032.136720896</v>
      </c>
      <c r="M14" s="14">
        <f t="shared" si="1"/>
        <v>802.5299457706678</v>
      </c>
      <c r="N14" s="14">
        <f t="shared" si="2"/>
        <v>144.3421860256615</v>
      </c>
      <c r="O14" s="14">
        <f t="shared" si="3"/>
        <v>5.5599126483230075</v>
      </c>
    </row>
    <row r="15" spans="1:15" ht="12.75">
      <c r="A15" s="4">
        <f t="shared" si="4"/>
        <v>12</v>
      </c>
      <c r="B15" s="8"/>
      <c r="C15" s="8" t="s">
        <v>9</v>
      </c>
      <c r="D15" s="10">
        <v>33970</v>
      </c>
      <c r="E15" s="9">
        <v>15587</v>
      </c>
      <c r="F15" s="9">
        <v>4162</v>
      </c>
      <c r="G15" s="6">
        <f t="shared" si="0"/>
        <v>19749</v>
      </c>
      <c r="H15" s="12"/>
      <c r="J15" s="13">
        <f t="shared" si="5"/>
        <v>20248.666666666668</v>
      </c>
      <c r="K15" s="15">
        <f t="shared" si="6"/>
        <v>20984.0273441792</v>
      </c>
      <c r="M15" s="14">
        <f t="shared" si="1"/>
        <v>735.3606775125336</v>
      </c>
      <c r="N15" s="14">
        <f t="shared" si="2"/>
        <v>142.29780977466473</v>
      </c>
      <c r="O15" s="14">
        <f t="shared" si="3"/>
        <v>5.167758229568057</v>
      </c>
    </row>
    <row r="16" spans="1:15" ht="12.75">
      <c r="A16" s="4">
        <f t="shared" si="4"/>
        <v>13</v>
      </c>
      <c r="B16" s="4" t="s">
        <v>15</v>
      </c>
      <c r="C16" s="4" t="s">
        <v>8</v>
      </c>
      <c r="D16" s="5">
        <f>+D14+365</f>
        <v>34210</v>
      </c>
      <c r="E16" s="6">
        <v>16721</v>
      </c>
      <c r="F16" s="6">
        <v>4054</v>
      </c>
      <c r="G16" s="6">
        <f t="shared" si="0"/>
        <v>20775</v>
      </c>
      <c r="H16" s="12"/>
      <c r="J16" s="13">
        <f t="shared" si="5"/>
        <v>20582</v>
      </c>
      <c r="K16" s="15">
        <f t="shared" si="6"/>
        <v>19996.00546883584</v>
      </c>
      <c r="M16" s="14">
        <f t="shared" si="1"/>
        <v>585.9945311641604</v>
      </c>
      <c r="N16" s="14">
        <f t="shared" si="2"/>
        <v>143.46428126889285</v>
      </c>
      <c r="O16" s="14">
        <f t="shared" si="3"/>
        <v>4.084602285539215</v>
      </c>
    </row>
    <row r="17" spans="1:15" ht="12.75">
      <c r="A17" s="4">
        <f t="shared" si="4"/>
        <v>14</v>
      </c>
      <c r="B17" s="4"/>
      <c r="C17" s="4" t="s">
        <v>9</v>
      </c>
      <c r="D17" s="5">
        <v>34335</v>
      </c>
      <c r="E17" s="6">
        <v>15208</v>
      </c>
      <c r="F17" s="6">
        <v>4001</v>
      </c>
      <c r="G17" s="6">
        <f t="shared" si="0"/>
        <v>19209</v>
      </c>
      <c r="H17" s="12"/>
      <c r="J17" s="13">
        <f t="shared" si="5"/>
        <v>19911</v>
      </c>
      <c r="K17" s="15">
        <f t="shared" si="6"/>
        <v>20619.201093767166</v>
      </c>
      <c r="M17" s="14">
        <f t="shared" si="1"/>
        <v>708.2010937671657</v>
      </c>
      <c r="N17" s="14">
        <f t="shared" si="2"/>
        <v>141.10634287656953</v>
      </c>
      <c r="O17" s="14">
        <f t="shared" si="3"/>
        <v>5.01891750101307</v>
      </c>
    </row>
    <row r="18" spans="1:15" ht="12.75">
      <c r="A18" s="4">
        <f t="shared" si="4"/>
        <v>15</v>
      </c>
      <c r="B18" s="4" t="s">
        <v>16</v>
      </c>
      <c r="C18" s="4" t="s">
        <v>8</v>
      </c>
      <c r="D18" s="5">
        <f>+D16+365</f>
        <v>34575</v>
      </c>
      <c r="E18" s="6">
        <v>16531</v>
      </c>
      <c r="F18" s="6">
        <v>3941</v>
      </c>
      <c r="G18" s="6">
        <f t="shared" si="0"/>
        <v>20472</v>
      </c>
      <c r="H18" s="12"/>
      <c r="J18" s="13">
        <f t="shared" si="5"/>
        <v>20152</v>
      </c>
      <c r="K18" s="15">
        <f t="shared" si="6"/>
        <v>19491.040218753435</v>
      </c>
      <c r="M18" s="14">
        <f t="shared" si="1"/>
        <v>660.9597812465654</v>
      </c>
      <c r="N18" s="14">
        <f t="shared" si="2"/>
        <v>141.95774019052288</v>
      </c>
      <c r="O18" s="14">
        <f t="shared" si="3"/>
        <v>4.656032001914688</v>
      </c>
    </row>
    <row r="19" spans="1:15" ht="12.75">
      <c r="A19" s="4">
        <f t="shared" si="4"/>
        <v>16</v>
      </c>
      <c r="B19" s="4"/>
      <c r="C19" s="4" t="s">
        <v>9</v>
      </c>
      <c r="D19" s="5">
        <v>34700</v>
      </c>
      <c r="E19" s="6">
        <v>14814</v>
      </c>
      <c r="F19" s="6">
        <v>3691</v>
      </c>
      <c r="G19" s="6">
        <f t="shared" si="0"/>
        <v>18505</v>
      </c>
      <c r="H19" s="12"/>
      <c r="J19" s="13">
        <f t="shared" si="5"/>
        <v>19395.333333333332</v>
      </c>
      <c r="K19" s="15">
        <f t="shared" si="6"/>
        <v>20275.808043750687</v>
      </c>
      <c r="M19" s="14">
        <f t="shared" si="1"/>
        <v>880.4747104173548</v>
      </c>
      <c r="N19" s="14">
        <f t="shared" si="2"/>
        <v>139.26712940724144</v>
      </c>
      <c r="O19" s="14">
        <f t="shared" si="3"/>
        <v>6.32220046585934</v>
      </c>
    </row>
    <row r="20" spans="1:15" ht="12.75">
      <c r="A20" s="4">
        <f t="shared" si="4"/>
        <v>17</v>
      </c>
      <c r="B20" s="4" t="s">
        <v>17</v>
      </c>
      <c r="C20" s="4" t="s">
        <v>8</v>
      </c>
      <c r="D20" s="5">
        <f>+D18+365</f>
        <v>34940</v>
      </c>
      <c r="E20" s="6">
        <v>16535</v>
      </c>
      <c r="F20" s="6">
        <v>4133</v>
      </c>
      <c r="G20" s="6">
        <f t="shared" si="0"/>
        <v>20668</v>
      </c>
      <c r="H20" s="12"/>
      <c r="J20" s="13">
        <f t="shared" si="5"/>
        <v>19881.666666666668</v>
      </c>
      <c r="K20" s="15">
        <f t="shared" si="6"/>
        <v>18859.161608750135</v>
      </c>
      <c r="M20" s="14">
        <f t="shared" si="1"/>
        <v>1022.5050579165327</v>
      </c>
      <c r="N20" s="14">
        <f t="shared" si="2"/>
        <v>141.00236404637573</v>
      </c>
      <c r="O20" s="14">
        <f t="shared" si="3"/>
        <v>7.251687337527407</v>
      </c>
    </row>
    <row r="21" spans="1:15" ht="12.75">
      <c r="A21" s="4">
        <f t="shared" si="4"/>
        <v>18</v>
      </c>
      <c r="B21" s="4"/>
      <c r="C21" s="4" t="s">
        <v>9</v>
      </c>
      <c r="D21" s="5">
        <v>35065</v>
      </c>
      <c r="E21" s="6">
        <v>14814</v>
      </c>
      <c r="F21" s="6">
        <v>3835</v>
      </c>
      <c r="G21" s="6">
        <f t="shared" si="0"/>
        <v>18649</v>
      </c>
      <c r="H21" s="12"/>
      <c r="J21" s="13">
        <f t="shared" si="5"/>
        <v>19274</v>
      </c>
      <c r="K21" s="15">
        <f t="shared" si="6"/>
        <v>20306.232321750027</v>
      </c>
      <c r="M21" s="14">
        <f t="shared" si="1"/>
        <v>1032.232321750027</v>
      </c>
      <c r="N21" s="14">
        <f t="shared" si="2"/>
        <v>138.83083231040575</v>
      </c>
      <c r="O21" s="14">
        <f t="shared" si="3"/>
        <v>7.435180676883822</v>
      </c>
    </row>
    <row r="22" spans="1:15" ht="12.75">
      <c r="A22" s="4">
        <f t="shared" si="4"/>
        <v>19</v>
      </c>
      <c r="B22" s="4" t="s">
        <v>18</v>
      </c>
      <c r="C22" s="4" t="s">
        <v>8</v>
      </c>
      <c r="D22" s="5">
        <f>+D20+365</f>
        <v>35305</v>
      </c>
      <c r="E22" s="6">
        <v>15971</v>
      </c>
      <c r="F22" s="6">
        <v>4353</v>
      </c>
      <c r="G22" s="6">
        <f t="shared" si="0"/>
        <v>20324</v>
      </c>
      <c r="H22" s="12"/>
      <c r="J22" s="13">
        <f t="shared" si="5"/>
        <v>19880.333333333332</v>
      </c>
      <c r="K22" s="15">
        <f t="shared" si="6"/>
        <v>18980.446464350003</v>
      </c>
      <c r="M22" s="14">
        <f t="shared" si="1"/>
        <v>899.8868689833289</v>
      </c>
      <c r="N22" s="14">
        <f t="shared" si="2"/>
        <v>140.99763591398735</v>
      </c>
      <c r="O22" s="14">
        <f t="shared" si="3"/>
        <v>6.382283384753245</v>
      </c>
    </row>
    <row r="23" spans="1:15" ht="12.75">
      <c r="A23" s="4">
        <f t="shared" si="4"/>
        <v>20</v>
      </c>
      <c r="B23" s="4"/>
      <c r="C23" s="4" t="s">
        <v>9</v>
      </c>
      <c r="D23" s="5">
        <v>35431</v>
      </c>
      <c r="E23" s="6">
        <v>14252</v>
      </c>
      <c r="F23" s="6">
        <v>4193</v>
      </c>
      <c r="G23" s="6">
        <f t="shared" si="0"/>
        <v>18445</v>
      </c>
      <c r="H23" s="12"/>
      <c r="J23" s="13">
        <f t="shared" si="5"/>
        <v>19139.333333333332</v>
      </c>
      <c r="K23" s="15">
        <f t="shared" si="6"/>
        <v>20055.289292870002</v>
      </c>
      <c r="M23" s="14">
        <f t="shared" si="1"/>
        <v>915.95595953667</v>
      </c>
      <c r="N23" s="14">
        <f t="shared" si="2"/>
        <v>138.34497942944418</v>
      </c>
      <c r="O23" s="14">
        <f t="shared" si="3"/>
        <v>6.62081098507667</v>
      </c>
    </row>
    <row r="24" spans="1:15" ht="12.75">
      <c r="A24" s="4">
        <f t="shared" si="4"/>
        <v>21</v>
      </c>
      <c r="B24" s="4" t="s">
        <v>19</v>
      </c>
      <c r="C24" s="4" t="s">
        <v>8</v>
      </c>
      <c r="D24" s="5">
        <f>+D22+365</f>
        <v>35670</v>
      </c>
      <c r="E24" s="6">
        <v>16089</v>
      </c>
      <c r="F24" s="6">
        <v>4217</v>
      </c>
      <c r="G24" s="6">
        <f t="shared" si="0"/>
        <v>20306</v>
      </c>
      <c r="H24" s="12"/>
      <c r="J24" s="13">
        <f t="shared" si="5"/>
        <v>19691.666666666668</v>
      </c>
      <c r="K24" s="15">
        <f t="shared" si="6"/>
        <v>18767.057858574</v>
      </c>
      <c r="M24" s="14">
        <f t="shared" si="1"/>
        <v>924.6088080926675</v>
      </c>
      <c r="N24" s="14">
        <f t="shared" si="2"/>
        <v>140.32699906527847</v>
      </c>
      <c r="O24" s="14">
        <f t="shared" si="3"/>
        <v>6.588958748149031</v>
      </c>
    </row>
    <row r="25" spans="1:15" ht="12.75">
      <c r="A25" s="4">
        <f t="shared" si="4"/>
        <v>22</v>
      </c>
      <c r="B25" s="4"/>
      <c r="C25" s="4" t="s">
        <v>9</v>
      </c>
      <c r="D25" s="5">
        <v>35796</v>
      </c>
      <c r="E25" s="6">
        <v>14224</v>
      </c>
      <c r="F25" s="6">
        <v>4585</v>
      </c>
      <c r="G25" s="6">
        <f t="shared" si="0"/>
        <v>18809</v>
      </c>
      <c r="H25" s="12"/>
      <c r="J25" s="13">
        <f t="shared" si="5"/>
        <v>19186.666666666668</v>
      </c>
      <c r="K25" s="15">
        <f t="shared" si="6"/>
        <v>19998.2115717148</v>
      </c>
      <c r="M25" s="14">
        <f t="shared" si="1"/>
        <v>811.5449050481329</v>
      </c>
      <c r="N25" s="14">
        <f t="shared" si="2"/>
        <v>138.51594372730767</v>
      </c>
      <c r="O25" s="14">
        <f t="shared" si="3"/>
        <v>5.858855545508883</v>
      </c>
    </row>
    <row r="26" spans="1:15" ht="12.75">
      <c r="A26" s="4">
        <f t="shared" si="4"/>
        <v>23</v>
      </c>
      <c r="B26" s="4" t="s">
        <v>20</v>
      </c>
      <c r="C26" s="4" t="s">
        <v>8</v>
      </c>
      <c r="D26" s="5">
        <f>+D24+365</f>
        <v>36035</v>
      </c>
      <c r="E26" s="6">
        <v>16219</v>
      </c>
      <c r="F26" s="6">
        <v>4666</v>
      </c>
      <c r="G26" s="6">
        <f>E26+F26</f>
        <v>20885</v>
      </c>
      <c r="H26" s="12"/>
      <c r="J26" s="13">
        <f t="shared" si="5"/>
        <v>20000</v>
      </c>
      <c r="K26" s="15">
        <f t="shared" si="6"/>
        <v>19046.84231434296</v>
      </c>
      <c r="M26" s="14">
        <f t="shared" si="1"/>
        <v>953.1576856570391</v>
      </c>
      <c r="N26" s="14">
        <f t="shared" si="2"/>
        <v>141.4213562373095</v>
      </c>
      <c r="O26" s="14">
        <f t="shared" si="3"/>
        <v>6.73984263068168</v>
      </c>
    </row>
    <row r="27" spans="1:8" ht="12.75">
      <c r="A27" s="4">
        <f t="shared" si="4"/>
        <v>24</v>
      </c>
      <c r="B27" s="4"/>
      <c r="C27" s="4" t="s">
        <v>9</v>
      </c>
      <c r="D27" s="5">
        <v>36161</v>
      </c>
      <c r="E27" s="6"/>
      <c r="F27" s="11"/>
      <c r="G27" s="6"/>
      <c r="H27" s="12"/>
    </row>
    <row r="28" spans="1:8" ht="12.75">
      <c r="A28" s="4">
        <f t="shared" si="4"/>
        <v>25</v>
      </c>
      <c r="B28" s="4" t="s">
        <v>21</v>
      </c>
      <c r="C28" s="4" t="s">
        <v>8</v>
      </c>
      <c r="D28" s="5">
        <f>+D26+365</f>
        <v>36400</v>
      </c>
      <c r="E28" s="6"/>
      <c r="F28" s="11"/>
      <c r="G28" s="6"/>
      <c r="H28" s="12"/>
    </row>
    <row r="29" spans="1:8" ht="12.75">
      <c r="A29" s="4">
        <f t="shared" si="4"/>
        <v>26</v>
      </c>
      <c r="B29" s="4"/>
      <c r="C29" s="4" t="s">
        <v>9</v>
      </c>
      <c r="D29" s="5">
        <v>36526</v>
      </c>
      <c r="E29" s="6"/>
      <c r="F29" s="11"/>
      <c r="G29" s="6"/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Dr. Nuts</cp:lastModifiedBy>
  <dcterms:created xsi:type="dcterms:W3CDTF">2007-05-23T18:56:44Z</dcterms:created>
  <dcterms:modified xsi:type="dcterms:W3CDTF">2012-10-09T18:27:46Z</dcterms:modified>
  <cp:category/>
  <cp:version/>
  <cp:contentType/>
  <cp:contentStatus/>
</cp:coreProperties>
</file>